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750923281820\"/>
    </mc:Choice>
  </mc:AlternateContent>
  <bookViews>
    <workbookView minimized="1" xWindow="0" yWindow="0" windowWidth="20490" windowHeight="6330"/>
  </bookViews>
  <sheets>
    <sheet name="Sheet1" sheetId="1" r:id="rId1"/>
  </sheets>
  <definedNames>
    <definedName name="_xlnm.Print_Titles" localSheetId="0">Sheet1!$5:$8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J26" i="1"/>
  <c r="K26" i="1"/>
  <c r="L26" i="1"/>
  <c r="M26" i="1"/>
  <c r="N26" i="1"/>
  <c r="O26" i="1"/>
  <c r="D26" i="1"/>
  <c r="E26" i="1"/>
  <c r="G25" i="1" l="1"/>
  <c r="I25" i="1" s="1"/>
  <c r="G24" i="1"/>
  <c r="I24" i="1" s="1"/>
  <c r="E34" i="1" l="1"/>
  <c r="F34" i="1"/>
  <c r="H34" i="1"/>
  <c r="J34" i="1"/>
  <c r="K34" i="1"/>
  <c r="L34" i="1"/>
  <c r="M34" i="1"/>
  <c r="N34" i="1"/>
  <c r="O34" i="1"/>
  <c r="P34" i="1"/>
  <c r="D34" i="1"/>
  <c r="G33" i="1"/>
  <c r="I33" i="1" s="1"/>
  <c r="G23" i="1"/>
  <c r="I23" i="1" s="1"/>
  <c r="G22" i="1"/>
  <c r="I22" i="1" s="1"/>
  <c r="I21" i="1" l="1"/>
  <c r="G21" i="1"/>
  <c r="G30" i="1" l="1"/>
  <c r="I30" i="1" s="1"/>
  <c r="G31" i="1"/>
  <c r="I31" i="1" s="1"/>
  <c r="G32" i="1"/>
  <c r="I32" i="1" s="1"/>
  <c r="G17" i="1"/>
  <c r="I17" i="1" s="1"/>
  <c r="G18" i="1"/>
  <c r="I18" i="1" s="1"/>
  <c r="G19" i="1"/>
  <c r="G20" i="1"/>
  <c r="I20" i="1" s="1"/>
  <c r="I19" i="1"/>
  <c r="I34" i="1" l="1"/>
  <c r="D35" i="1"/>
  <c r="E35" i="1"/>
  <c r="F35" i="1"/>
  <c r="K35" i="1"/>
  <c r="L35" i="1"/>
  <c r="M35" i="1"/>
  <c r="N35" i="1"/>
  <c r="O35" i="1"/>
  <c r="P16" i="1"/>
  <c r="P15" i="1"/>
  <c r="P14" i="1"/>
  <c r="P13" i="1"/>
  <c r="H12" i="1"/>
  <c r="P12" i="1" s="1"/>
  <c r="P26" i="1" s="1"/>
  <c r="P35" i="1" s="1"/>
  <c r="G12" i="1"/>
  <c r="G13" i="1"/>
  <c r="G14" i="1"/>
  <c r="G15" i="1"/>
  <c r="I15" i="1" s="1"/>
  <c r="G16" i="1"/>
  <c r="I16" i="1" s="1"/>
  <c r="G11" i="1"/>
  <c r="G28" i="1"/>
  <c r="G29" i="1"/>
  <c r="H26" i="1" l="1"/>
  <c r="H35" i="1" s="1"/>
  <c r="G26" i="1"/>
  <c r="G34" i="1"/>
  <c r="I12" i="1"/>
  <c r="J35" i="1"/>
  <c r="I13" i="1"/>
  <c r="I26" i="1" l="1"/>
  <c r="I35" i="1" s="1"/>
  <c r="G35" i="1"/>
</calcChain>
</file>

<file path=xl/sharedStrings.xml><?xml version="1.0" encoding="utf-8"?>
<sst xmlns="http://schemas.openxmlformats.org/spreadsheetml/2006/main" count="96" uniqueCount="64">
  <si>
    <t>TỔNG HỢP VI PHẠM VÀ XỬ LÝ VI PHẠM VỀ KINH TÊ</t>
  </si>
  <si>
    <t>STT</t>
  </si>
  <si>
    <t>Cơ quan/tổ chức/cá nhân vi phạm</t>
  </si>
  <si>
    <t>Nội dung vi phạm</t>
  </si>
  <si>
    <t>Tổng giá trị vi phạm</t>
  </si>
  <si>
    <t>Kiến nghị xử lý</t>
  </si>
  <si>
    <t>Ghi chú</t>
  </si>
  <si>
    <t>Tiền hoặc tài sản quy thành tiền (Tr.đ)</t>
  </si>
  <si>
    <t>Đất
 (m2)</t>
  </si>
  <si>
    <t>Kiến nghị thu hồi</t>
  </si>
  <si>
    <t>Xuất 
toán</t>
  </si>
  <si>
    <t>Giảm trừ 
quyết toán</t>
  </si>
  <si>
    <t>Xử lý khác</t>
  </si>
  <si>
    <t>Tiền 
thuê đất</t>
  </si>
  <si>
    <t>Tổng cộng</t>
  </si>
  <si>
    <t>Về 
NSNN</t>
  </si>
  <si>
    <t>Về cơ quan/tổ chức/đơn vị (không phải NSNN)</t>
  </si>
  <si>
    <t>Tiền 
(Tr.đ)</t>
  </si>
  <si>
    <t>Nhà đất (m2)</t>
  </si>
  <si>
    <t>Tiền (Tr.đ)</t>
  </si>
  <si>
    <t>Đất (m2)</t>
  </si>
  <si>
    <t>I. GIẤY PHÉP KHAI THÁC ĐƯỢC CẤP TRONG THỜI KỲ THANH TRA</t>
  </si>
  <si>
    <t>II. GIẤY PHÉP KHAI THÁC ĐƯỢC CẤP TRƯỚC NĂM 2019 NHƯNG CÒN HẠN KHAI THÁC TRONG THỜI KỲ THANH TRA</t>
  </si>
  <si>
    <t>về đất đai</t>
  </si>
  <si>
    <t>Công ty TNHH Đồng Thuận Hà (giấy phép khai thác số 304/GP-UBND)</t>
  </si>
  <si>
    <t>Công ty TNHH Đồng Thuận Hà (giấy phép gia hạn khai thác số 2664/GP-UBND)</t>
  </si>
  <si>
    <t>về đất đai và tài chính</t>
  </si>
  <si>
    <t>Công ty TNHH TM-XNK Tân Hưng Cường (giấy phép khai thác số 1510/GP-UBND)</t>
  </si>
  <si>
    <r>
      <rPr>
        <b/>
        <sz val="13"/>
        <rFont val="Times New Roman"/>
        <family val="1"/>
      </rPr>
      <t>DNTN Thanh Phú</t>
    </r>
    <r>
      <rPr>
        <sz val="13"/>
        <rFont val="Times New Roman"/>
        <family val="1"/>
      </rPr>
      <t xml:space="preserve"> Giấy phép khai thác số 735/GP-UBND (đã chuyển nhượng dự án cho Công ty TNHH Khoáng sản Thảo Anh, giấy phép khai thác số 1908/GP-UBND), </t>
    </r>
  </si>
  <si>
    <r>
      <rPr>
        <b/>
        <sz val="13"/>
        <rFont val="Times New Roman"/>
        <family val="1"/>
      </rPr>
      <t>Doanh nghiệp tư nhân Như Bảo</t>
    </r>
    <r>
      <rPr>
        <sz val="13"/>
        <rFont val="Times New Roman"/>
        <family val="1"/>
      </rPr>
      <t xml:space="preserve"> (Giấy phép khai thác số 2632/GP-UBND)</t>
    </r>
  </si>
  <si>
    <t>Về tài chính</t>
  </si>
  <si>
    <t>DN kê khai nộp thiếu phí BVMT.</t>
  </si>
  <si>
    <t>Công ty TNHH MTV KTKS Thiện Thành (giấy phép khai thác số 102/GP-UBND)</t>
  </si>
  <si>
    <t>DN kê khai nộp thiếu thuế tài nguyên và phí BVMT.</t>
  </si>
  <si>
    <t>Công ty TNHH TMDV Cát Tường (giấy phép khai thác số 407/GP-UBND)</t>
  </si>
  <si>
    <t>Cộng (I):</t>
  </si>
  <si>
    <t>Cộng (II):</t>
  </si>
  <si>
    <t>Cộng (I + II):</t>
  </si>
  <si>
    <t>Vi phạm 
về tài chính</t>
  </si>
  <si>
    <t xml:space="preserve">DN còn nợ tiền thuê đất 2 năm 7 tháng. DN kê khai nộp thiếu thuế tài nguyên và phí BVMT. </t>
  </si>
  <si>
    <t xml:space="preserve">DN kê khai nộp thiếu thuế tài nguyên và phí BVMT. </t>
  </si>
  <si>
    <t>Công ty Khai thác Khoáng sản Nguyễn Thông (giấy phép khai thác số 883/GP-UBND)</t>
  </si>
  <si>
    <t>Công ty TNHH MTV Khai thác khoáng sản Phúc Phát Đạt (chuyển từ DNTN Nguyễn Thị Kim Nhung; Giấy phép khai thác số 28/GP-UBND)</t>
  </si>
  <si>
    <t>Doanh Nghiệp Tư Nhân Tam Phương (giấy phép khai thác số 308/GP-UBND)</t>
  </si>
  <si>
    <t>Công ty Cổ phần Xuân Lộc Tây Ninh (giấy phép khai thác số 789/GP-UBND)</t>
  </si>
  <si>
    <t>Công ty Cổ phần Xây dựng Thương mại Thanh Điền (giấy phép khai thác số 27/GP-UBND)</t>
  </si>
  <si>
    <t>Công ty TNHH Thiên Tâm (giấy phép khai thác số 644/GP-UBND)</t>
  </si>
  <si>
    <t>Công ty TNHH MTV Khai thác khoáng sản Trí Khang (giấy phép khai thác số 1526/GP-UBND)</t>
  </si>
  <si>
    <t>Công ty Cổ phần  XD Thành Đạt (giấy phép khai thác số 234/GP-UBND)</t>
  </si>
  <si>
    <t>Công ty TNHH MTV Xăng dầu Yến Khang (giấy phép gia hạn khai thác số 1649/GP-UBND)</t>
  </si>
  <si>
    <t>Công ty TNHH MTV Khai thác khoáng sản Cát Thủy, Giấy phép khai thác số 2273/GP-UBND)</t>
  </si>
  <si>
    <t>Doanh Nghiệp Tư Nhân Trạm xăng Dầu Kim Thủy (giấy phép khai thác số 918/GP-UBND)</t>
  </si>
  <si>
    <t>Doanh nghiệp tư nhân Quang Sáu (giấy phép số 229/GP-UBND)</t>
  </si>
  <si>
    <t>Công ty TNHH MTV Cầu đường Tây Nam (giấy phép khai thác số 2345/GP-UBND)</t>
  </si>
  <si>
    <t>Công ty TNHH MTV Cầu đường Tây Nam (giấy phép khai thác số 2347/GP-UBND)</t>
  </si>
  <si>
    <t xml:space="preserve">DN kê khai nộp thiếu thuế tài nguyên và phí BVMT.  </t>
  </si>
  <si>
    <t>Thuế Tài nguyên</t>
  </si>
  <si>
    <t>Phí bảo vệ môi trường</t>
  </si>
  <si>
    <t>DN đã khắc phục xong, đã nộp số tiền 23,522 triệu đồng vào NSNN.</t>
  </si>
  <si>
    <t>DN đã khắc phục xong, đã nộp số tiền 614,673 triệu đồng vào NSNN.</t>
  </si>
  <si>
    <t xml:space="preserve">DN đã nộp khắc phục 32,644 triệu đồng. </t>
  </si>
  <si>
    <t>DN đã nộp khắc phục 228,489 triệu đồng; còn lại 59,500 triệu đồng tiền thuê đất chưa khắc phục.</t>
  </si>
  <si>
    <t>PHỤ LỤC 05</t>
  </si>
  <si>
    <t>(Kèm theo Kết luận thanh tra số       /KL-TTr ngày     /   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</si>
</sst>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₫_-;\-* #,##0.00\ _₫_-;_-* &quot;-&quot;??\ _₫_-;_-@_-"/>
    <numFmt numFmtId="165" formatCode="_(* #,##0.00_);_(* \(#,##0.00\);_(* &quot;-&quot;??_);_(@_)"/>
    <numFmt numFmtId="166" formatCode="_(* #,##0.000_);_(* \(#,##0.000\);_(* &quot;-&quot;??_);_(@_)"/>
    <numFmt numFmtId="167" formatCode="_(* #,##0_);_(* \(#,##0\);_(* &quot;-&quot;??_);_(@_)"/>
    <numFmt numFmtId="168" formatCode="_(* #,##0.0_);_(* \(#,##0.0\);_(* &quot;-&quot;??_);_(@_)"/>
    <numFmt numFmtId="169" formatCode="_-* #,##0.000\ _₫_-;\-* #,##0.000\ _₫_-;_-* &quot;-&quot;???\ _₫_-;_-@_-"/>
    <numFmt numFmtId="170" formatCode="_-* #,##0.0\ _₫_-;\-* #,##0.0\ _₫_-;_-* &quot;-&quot;???\ _₫_-;_-@_-"/>
    <numFmt numFmtId="171" formatCode="_-* #,##0.0\ _₫_-;\-* #,##0.0\ _₫_-;_-* &quot;-&quot;??\ _₫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4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6" fontId="8" fillId="0" borderId="2" xfId="1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6" fontId="9" fillId="0" borderId="2" xfId="1" applyNumberFormat="1" applyFont="1" applyBorder="1" applyAlignment="1">
      <alignment horizontal="center" vertical="center" wrapText="1"/>
    </xf>
    <xf numFmtId="166" fontId="8" fillId="0" borderId="2" xfId="1" applyNumberFormat="1" applyFont="1" applyBorder="1" applyAlignment="1">
      <alignment horizontal="center" vertical="center" wrapText="1"/>
    </xf>
    <xf numFmtId="168" fontId="9" fillId="0" borderId="2" xfId="1" applyNumberFormat="1" applyFont="1" applyBorder="1" applyAlignment="1">
      <alignment horizontal="center" vertical="center" wrapText="1"/>
    </xf>
    <xf numFmtId="167" fontId="9" fillId="0" borderId="2" xfId="1" applyNumberFormat="1" applyFont="1" applyBorder="1" applyAlignment="1">
      <alignment horizontal="center" vertical="center" wrapText="1"/>
    </xf>
    <xf numFmtId="167" fontId="9" fillId="0" borderId="2" xfId="1" applyNumberFormat="1" applyFont="1" applyBorder="1" applyAlignment="1">
      <alignment horizontal="center" vertical="center"/>
    </xf>
    <xf numFmtId="166" fontId="9" fillId="0" borderId="2" xfId="1" applyNumberFormat="1" applyFont="1" applyBorder="1" applyAlignment="1">
      <alignment horizontal="center" vertical="center"/>
    </xf>
    <xf numFmtId="167" fontId="11" fillId="0" borderId="2" xfId="1" applyNumberFormat="1" applyFont="1" applyBorder="1" applyAlignment="1">
      <alignment horizontal="left" vertical="center" wrapText="1"/>
    </xf>
    <xf numFmtId="167" fontId="8" fillId="0" borderId="2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5" fontId="8" fillId="0" borderId="2" xfId="1" applyFont="1" applyBorder="1" applyAlignment="1">
      <alignment horizontal="center" vertical="center"/>
    </xf>
    <xf numFmtId="168" fontId="9" fillId="0" borderId="2" xfId="1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7" fontId="12" fillId="0" borderId="2" xfId="1" applyNumberFormat="1" applyFont="1" applyBorder="1" applyAlignment="1">
      <alignment horizontal="center" vertical="center"/>
    </xf>
    <xf numFmtId="0" fontId="8" fillId="0" borderId="2" xfId="0" applyFont="1" applyBorder="1"/>
    <xf numFmtId="169" fontId="8" fillId="0" borderId="2" xfId="0" applyNumberFormat="1" applyFont="1" applyBorder="1"/>
    <xf numFmtId="169" fontId="9" fillId="2" borderId="2" xfId="0" applyNumberFormat="1" applyFont="1" applyFill="1" applyBorder="1"/>
    <xf numFmtId="0" fontId="13" fillId="0" borderId="0" xfId="0" applyFont="1"/>
    <xf numFmtId="0" fontId="6" fillId="0" borderId="5" xfId="0" applyFont="1" applyFill="1" applyBorder="1" applyAlignment="1">
      <alignment horizontal="left" vertical="center" wrapText="1"/>
    </xf>
    <xf numFmtId="0" fontId="11" fillId="0" borderId="2" xfId="1" applyNumberFormat="1" applyFont="1" applyBorder="1" applyAlignment="1">
      <alignment horizontal="left" vertical="center" wrapText="1"/>
    </xf>
    <xf numFmtId="167" fontId="12" fillId="0" borderId="2" xfId="1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70" fontId="9" fillId="0" borderId="2" xfId="0" applyNumberFormat="1" applyFont="1" applyBorder="1"/>
    <xf numFmtId="171" fontId="9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zoomScale="55" zoomScaleNormal="55" workbookViewId="0">
      <selection activeCell="I4" sqref="I4"/>
    </sheetView>
  </sheetViews>
  <sheetFormatPr defaultRowHeight="18.75" x14ac:dyDescent="0.3"/>
  <cols>
    <col min="1" max="1" width="4.140625" style="1" customWidth="1"/>
    <col min="2" max="2" width="28.140625" style="1" customWidth="1"/>
    <col min="3" max="3" width="13.5703125" style="1" customWidth="1"/>
    <col min="4" max="4" width="13.85546875" style="1" customWidth="1"/>
    <col min="5" max="5" width="16.42578125" style="1" customWidth="1"/>
    <col min="6" max="6" width="16.85546875" style="1" customWidth="1"/>
    <col min="7" max="7" width="18.140625" style="3" customWidth="1"/>
    <col min="8" max="8" width="15.7109375" style="3" customWidth="1"/>
    <col min="9" max="9" width="16.42578125" style="3" customWidth="1"/>
    <col min="10" max="10" width="10.85546875" style="3" customWidth="1"/>
    <col min="11" max="11" width="10.42578125" style="3" customWidth="1"/>
    <col min="12" max="12" width="10.7109375" style="3" customWidth="1"/>
    <col min="13" max="13" width="10" style="3" customWidth="1"/>
    <col min="14" max="14" width="10.28515625" style="3" customWidth="1"/>
    <col min="15" max="15" width="10.5703125" style="3" customWidth="1"/>
    <col min="16" max="16" width="18.5703125" style="3" customWidth="1"/>
    <col min="17" max="17" width="32" style="1" customWidth="1"/>
    <col min="18" max="16384" width="9.140625" style="1"/>
  </cols>
  <sheetData>
    <row r="1" spans="1:17" ht="20.25" x14ac:dyDescent="0.3">
      <c r="A1" s="41" t="s">
        <v>62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x14ac:dyDescent="0.3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 x14ac:dyDescent="0.3">
      <c r="A3" s="47" t="s">
        <v>63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18.75" customHeight="1" x14ac:dyDescent="0.3">
      <c r="A5" s="43" t="s">
        <v>1</v>
      </c>
      <c r="B5" s="43" t="s">
        <v>2</v>
      </c>
      <c r="C5" s="43" t="s">
        <v>3</v>
      </c>
      <c r="D5" s="46" t="s">
        <v>4</v>
      </c>
      <c r="E5" s="46"/>
      <c r="F5" s="46"/>
      <c r="G5" s="46"/>
      <c r="H5" s="46"/>
      <c r="I5" s="48" t="s">
        <v>5</v>
      </c>
      <c r="J5" s="49"/>
      <c r="K5" s="49"/>
      <c r="L5" s="49"/>
      <c r="M5" s="49"/>
      <c r="N5" s="49"/>
      <c r="O5" s="49"/>
      <c r="P5" s="50"/>
      <c r="Q5" s="43" t="s">
        <v>6</v>
      </c>
    </row>
    <row r="6" spans="1:17" x14ac:dyDescent="0.3">
      <c r="A6" s="44"/>
      <c r="B6" s="44"/>
      <c r="C6" s="44"/>
      <c r="D6" s="51" t="s">
        <v>7</v>
      </c>
      <c r="E6" s="52"/>
      <c r="F6" s="52"/>
      <c r="G6" s="53"/>
      <c r="H6" s="43" t="s">
        <v>8</v>
      </c>
      <c r="I6" s="56" t="s">
        <v>9</v>
      </c>
      <c r="J6" s="56"/>
      <c r="K6" s="56"/>
      <c r="L6" s="56"/>
      <c r="M6" s="46" t="s">
        <v>10</v>
      </c>
      <c r="N6" s="46" t="s">
        <v>11</v>
      </c>
      <c r="O6" s="58" t="s">
        <v>12</v>
      </c>
      <c r="P6" s="59"/>
      <c r="Q6" s="44"/>
    </row>
    <row r="7" spans="1:17" s="5" customFormat="1" ht="72" customHeight="1" x14ac:dyDescent="0.25">
      <c r="A7" s="44"/>
      <c r="B7" s="44"/>
      <c r="C7" s="44"/>
      <c r="D7" s="43" t="s">
        <v>13</v>
      </c>
      <c r="E7" s="43" t="s">
        <v>56</v>
      </c>
      <c r="F7" s="43" t="s">
        <v>57</v>
      </c>
      <c r="G7" s="43" t="s">
        <v>14</v>
      </c>
      <c r="H7" s="54"/>
      <c r="I7" s="46" t="s">
        <v>15</v>
      </c>
      <c r="J7" s="46"/>
      <c r="K7" s="46" t="s">
        <v>16</v>
      </c>
      <c r="L7" s="46"/>
      <c r="M7" s="57"/>
      <c r="N7" s="57"/>
      <c r="O7" s="60"/>
      <c r="P7" s="61"/>
      <c r="Q7" s="44"/>
    </row>
    <row r="8" spans="1:17" ht="37.5" x14ac:dyDescent="0.3">
      <c r="A8" s="45"/>
      <c r="B8" s="45"/>
      <c r="C8" s="45"/>
      <c r="D8" s="55"/>
      <c r="E8" s="55"/>
      <c r="F8" s="55"/>
      <c r="G8" s="55"/>
      <c r="H8" s="55"/>
      <c r="I8" s="38" t="s">
        <v>17</v>
      </c>
      <c r="J8" s="38" t="s">
        <v>18</v>
      </c>
      <c r="K8" s="38" t="s">
        <v>19</v>
      </c>
      <c r="L8" s="38" t="s">
        <v>20</v>
      </c>
      <c r="M8" s="38" t="s">
        <v>17</v>
      </c>
      <c r="N8" s="38" t="s">
        <v>17</v>
      </c>
      <c r="O8" s="38" t="s">
        <v>17</v>
      </c>
      <c r="P8" s="38" t="s">
        <v>20</v>
      </c>
      <c r="Q8" s="45"/>
    </row>
    <row r="9" spans="1:17" s="2" customFormat="1" x14ac:dyDescent="0.3">
      <c r="A9" s="15">
        <v>1</v>
      </c>
      <c r="B9" s="15">
        <v>2</v>
      </c>
      <c r="C9" s="15">
        <v>3</v>
      </c>
      <c r="D9" s="16">
        <v>4</v>
      </c>
      <c r="E9" s="15">
        <v>5</v>
      </c>
      <c r="F9" s="16">
        <v>6</v>
      </c>
      <c r="G9" s="15">
        <v>7</v>
      </c>
      <c r="H9" s="16">
        <v>8</v>
      </c>
      <c r="I9" s="15">
        <v>9</v>
      </c>
      <c r="J9" s="16">
        <v>10</v>
      </c>
      <c r="K9" s="15">
        <v>11</v>
      </c>
      <c r="L9" s="16">
        <v>12</v>
      </c>
      <c r="M9" s="15">
        <v>13</v>
      </c>
      <c r="N9" s="16">
        <v>14</v>
      </c>
      <c r="O9" s="15">
        <v>15</v>
      </c>
      <c r="P9" s="16">
        <v>16</v>
      </c>
      <c r="Q9" s="15">
        <v>17</v>
      </c>
    </row>
    <row r="10" spans="1:17" s="2" customFormat="1" ht="28.5" customHeight="1" x14ac:dyDescent="0.3">
      <c r="A10" s="48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</row>
    <row r="11" spans="1:17" s="2" customFormat="1" ht="81" customHeight="1" x14ac:dyDescent="0.3">
      <c r="A11" s="11">
        <v>1</v>
      </c>
      <c r="B11" s="17" t="s">
        <v>32</v>
      </c>
      <c r="C11" s="11" t="s">
        <v>30</v>
      </c>
      <c r="D11" s="18">
        <v>0</v>
      </c>
      <c r="E11" s="19">
        <v>344.37799999999999</v>
      </c>
      <c r="F11" s="19">
        <v>252.976</v>
      </c>
      <c r="G11" s="18">
        <f>SUM(D11:F11)</f>
        <v>597.35400000000004</v>
      </c>
      <c r="H11" s="18">
        <v>0</v>
      </c>
      <c r="I11" s="18">
        <v>597.35400000000004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4" t="s">
        <v>33</v>
      </c>
    </row>
    <row r="12" spans="1:17" s="2" customFormat="1" ht="126.75" customHeight="1" x14ac:dyDescent="0.3">
      <c r="A12" s="11">
        <v>2</v>
      </c>
      <c r="B12" s="17" t="s">
        <v>49</v>
      </c>
      <c r="C12" s="14" t="s">
        <v>26</v>
      </c>
      <c r="D12" s="18">
        <v>0</v>
      </c>
      <c r="E12" s="19">
        <v>196.274</v>
      </c>
      <c r="F12" s="19">
        <v>70.361999999999995</v>
      </c>
      <c r="G12" s="18">
        <f t="shared" ref="G12:G20" si="0">SUM(D12:F12)</f>
        <v>266.63599999999997</v>
      </c>
      <c r="H12" s="20">
        <f xml:space="preserve"> 4.66399*10000</f>
        <v>46639.9</v>
      </c>
      <c r="I12" s="18">
        <f>G12</f>
        <v>266.63599999999997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20">
        <f>H12</f>
        <v>46639.9</v>
      </c>
      <c r="Q12" s="14" t="s">
        <v>55</v>
      </c>
    </row>
    <row r="13" spans="1:17" s="2" customFormat="1" ht="101.25" customHeight="1" x14ac:dyDescent="0.3">
      <c r="A13" s="11">
        <v>3</v>
      </c>
      <c r="B13" s="17" t="s">
        <v>34</v>
      </c>
      <c r="C13" s="14" t="s">
        <v>26</v>
      </c>
      <c r="D13" s="18">
        <v>0</v>
      </c>
      <c r="E13" s="19">
        <v>166.58699999999999</v>
      </c>
      <c r="F13" s="19">
        <v>29.81</v>
      </c>
      <c r="G13" s="18">
        <f t="shared" si="0"/>
        <v>196.39699999999999</v>
      </c>
      <c r="H13" s="21">
        <v>35000</v>
      </c>
      <c r="I13" s="18">
        <f>G13</f>
        <v>196.39699999999999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21">
        <f>H13</f>
        <v>35000</v>
      </c>
      <c r="Q13" s="14" t="s">
        <v>40</v>
      </c>
    </row>
    <row r="14" spans="1:17" s="2" customFormat="1" ht="80.25" customHeight="1" x14ac:dyDescent="0.3">
      <c r="A14" s="11">
        <v>4</v>
      </c>
      <c r="B14" s="17" t="s">
        <v>24</v>
      </c>
      <c r="C14" s="14" t="s">
        <v>23</v>
      </c>
      <c r="D14" s="18">
        <v>0</v>
      </c>
      <c r="E14" s="19">
        <v>0</v>
      </c>
      <c r="F14" s="19">
        <v>0</v>
      </c>
      <c r="G14" s="18">
        <f t="shared" si="0"/>
        <v>0</v>
      </c>
      <c r="H14" s="20">
        <v>43192.7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20">
        <f>H14</f>
        <v>43192.7</v>
      </c>
      <c r="Q14" s="14"/>
    </row>
    <row r="15" spans="1:17" s="2" customFormat="1" ht="84" customHeight="1" x14ac:dyDescent="0.3">
      <c r="A15" s="11">
        <v>5</v>
      </c>
      <c r="B15" s="17" t="s">
        <v>25</v>
      </c>
      <c r="C15" s="14" t="s">
        <v>26</v>
      </c>
      <c r="D15" s="18">
        <v>0</v>
      </c>
      <c r="E15" s="19">
        <v>18.378</v>
      </c>
      <c r="F15" s="19">
        <v>5.1440000000000001</v>
      </c>
      <c r="G15" s="18">
        <f t="shared" si="0"/>
        <v>23.521999999999998</v>
      </c>
      <c r="H15" s="21">
        <v>16235</v>
      </c>
      <c r="I15" s="18">
        <f>G15</f>
        <v>23.521999999999998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21">
        <f>H15</f>
        <v>16235</v>
      </c>
      <c r="Q15" s="26" t="s">
        <v>58</v>
      </c>
    </row>
    <row r="16" spans="1:17" s="2" customFormat="1" ht="84.75" customHeight="1" x14ac:dyDescent="0.3">
      <c r="A16" s="11">
        <v>6</v>
      </c>
      <c r="B16" s="14" t="s">
        <v>27</v>
      </c>
      <c r="C16" s="14" t="s">
        <v>26</v>
      </c>
      <c r="D16" s="18">
        <v>0</v>
      </c>
      <c r="E16" s="19">
        <v>115.99</v>
      </c>
      <c r="F16" s="19">
        <v>201.95599999999999</v>
      </c>
      <c r="G16" s="18">
        <f t="shared" si="0"/>
        <v>317.94599999999997</v>
      </c>
      <c r="H16" s="21">
        <v>66420</v>
      </c>
      <c r="I16" s="18">
        <f>G16</f>
        <v>317.94599999999997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f>H16</f>
        <v>66420</v>
      </c>
      <c r="Q16" s="14" t="s">
        <v>40</v>
      </c>
    </row>
    <row r="17" spans="1:17" s="2" customFormat="1" ht="78" customHeight="1" x14ac:dyDescent="0.3">
      <c r="A17" s="11">
        <v>7</v>
      </c>
      <c r="B17" s="6" t="s">
        <v>43</v>
      </c>
      <c r="C17" s="11" t="s">
        <v>38</v>
      </c>
      <c r="D17" s="12">
        <v>34.26</v>
      </c>
      <c r="E17" s="12">
        <v>5.5609999999999999</v>
      </c>
      <c r="F17" s="12">
        <v>6.9550000000000001</v>
      </c>
      <c r="G17" s="18">
        <f t="shared" si="0"/>
        <v>46.775999999999996</v>
      </c>
      <c r="H17" s="22">
        <v>0</v>
      </c>
      <c r="I17" s="23">
        <f>G17</f>
        <v>46.775999999999996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24" t="s">
        <v>39</v>
      </c>
    </row>
    <row r="18" spans="1:17" s="2" customFormat="1" ht="78" customHeight="1" x14ac:dyDescent="0.3">
      <c r="A18" s="11">
        <v>8</v>
      </c>
      <c r="B18" s="6" t="s">
        <v>44</v>
      </c>
      <c r="C18" s="11" t="s">
        <v>38</v>
      </c>
      <c r="D18" s="10"/>
      <c r="E18" s="12">
        <v>164.15199999999999</v>
      </c>
      <c r="F18" s="12">
        <v>127.23</v>
      </c>
      <c r="G18" s="18">
        <f t="shared" si="0"/>
        <v>291.38200000000001</v>
      </c>
      <c r="H18" s="22">
        <v>0</v>
      </c>
      <c r="I18" s="23">
        <f t="shared" ref="I18:I20" si="1">G18</f>
        <v>291.38200000000001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24" t="s">
        <v>40</v>
      </c>
    </row>
    <row r="19" spans="1:17" s="2" customFormat="1" ht="81.75" customHeight="1" x14ac:dyDescent="0.3">
      <c r="A19" s="11">
        <v>9</v>
      </c>
      <c r="B19" s="6" t="s">
        <v>45</v>
      </c>
      <c r="C19" s="11" t="s">
        <v>38</v>
      </c>
      <c r="D19" s="10"/>
      <c r="E19" s="12">
        <v>656.06899999999996</v>
      </c>
      <c r="F19" s="12">
        <v>163.93600000000001</v>
      </c>
      <c r="G19" s="18">
        <f t="shared" si="0"/>
        <v>820.005</v>
      </c>
      <c r="H19" s="22">
        <v>0</v>
      </c>
      <c r="I19" s="23">
        <f t="shared" si="1"/>
        <v>820.005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24" t="s">
        <v>40</v>
      </c>
    </row>
    <row r="20" spans="1:17" s="2" customFormat="1" ht="106.5" customHeight="1" x14ac:dyDescent="0.3">
      <c r="A20" s="11">
        <v>10</v>
      </c>
      <c r="B20" s="6" t="s">
        <v>42</v>
      </c>
      <c r="C20" s="11" t="s">
        <v>38</v>
      </c>
      <c r="D20" s="10"/>
      <c r="E20" s="12">
        <v>309.04899999999998</v>
      </c>
      <c r="F20" s="12">
        <v>121.246</v>
      </c>
      <c r="G20" s="18">
        <f t="shared" si="0"/>
        <v>430.29499999999996</v>
      </c>
      <c r="H20" s="22">
        <v>0</v>
      </c>
      <c r="I20" s="23">
        <f t="shared" si="1"/>
        <v>430.29499999999996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24" t="s">
        <v>40</v>
      </c>
    </row>
    <row r="21" spans="1:17" s="2" customFormat="1" ht="78" customHeight="1" x14ac:dyDescent="0.3">
      <c r="A21" s="11">
        <v>11</v>
      </c>
      <c r="B21" s="9" t="s">
        <v>41</v>
      </c>
      <c r="C21" s="11" t="s">
        <v>38</v>
      </c>
      <c r="D21" s="10"/>
      <c r="E21" s="12">
        <v>6.452</v>
      </c>
      <c r="F21" s="12">
        <v>38.988999999999997</v>
      </c>
      <c r="G21" s="13">
        <f>E21+F21</f>
        <v>45.440999999999995</v>
      </c>
      <c r="H21" s="10"/>
      <c r="I21" s="13">
        <f>E21+F21</f>
        <v>45.440999999999995</v>
      </c>
      <c r="J21" s="10"/>
      <c r="K21" s="10"/>
      <c r="L21" s="10"/>
      <c r="M21" s="10"/>
      <c r="N21" s="10"/>
      <c r="O21" s="10"/>
      <c r="P21" s="10"/>
      <c r="Q21" s="14" t="s">
        <v>40</v>
      </c>
    </row>
    <row r="22" spans="1:17" s="2" customFormat="1" ht="78" customHeight="1" x14ac:dyDescent="0.3">
      <c r="A22" s="11">
        <v>12</v>
      </c>
      <c r="B22" s="6" t="s">
        <v>50</v>
      </c>
      <c r="C22" s="11" t="s">
        <v>38</v>
      </c>
      <c r="D22" s="12">
        <v>83.325000000000003</v>
      </c>
      <c r="E22" s="12">
        <v>962.50599999999997</v>
      </c>
      <c r="F22" s="12">
        <v>556.87900000000002</v>
      </c>
      <c r="G22" s="18">
        <f>SUM(D22:F22)</f>
        <v>1602.71</v>
      </c>
      <c r="H22" s="23"/>
      <c r="I22" s="23">
        <f>G22</f>
        <v>1602.71</v>
      </c>
      <c r="J22" s="18"/>
      <c r="K22" s="18"/>
      <c r="L22" s="18"/>
      <c r="M22" s="18"/>
      <c r="N22" s="18"/>
      <c r="O22" s="18"/>
      <c r="P22" s="18"/>
      <c r="Q22" s="24" t="s">
        <v>40</v>
      </c>
    </row>
    <row r="23" spans="1:17" s="2" customFormat="1" ht="78" customHeight="1" x14ac:dyDescent="0.3">
      <c r="A23" s="11">
        <v>13</v>
      </c>
      <c r="B23" s="6" t="s">
        <v>51</v>
      </c>
      <c r="C23" s="11" t="s">
        <v>38</v>
      </c>
      <c r="D23" s="12">
        <v>45.588000000000001</v>
      </c>
      <c r="E23" s="12">
        <v>300.47800000000001</v>
      </c>
      <c r="F23" s="25">
        <v>0</v>
      </c>
      <c r="G23" s="18">
        <f>SUM(D23:F23)</f>
        <v>346.06600000000003</v>
      </c>
      <c r="H23" s="23"/>
      <c r="I23" s="23">
        <f>G23</f>
        <v>346.06600000000003</v>
      </c>
      <c r="J23" s="18"/>
      <c r="K23" s="18"/>
      <c r="L23" s="18"/>
      <c r="M23" s="18"/>
      <c r="N23" s="18"/>
      <c r="O23" s="18"/>
      <c r="P23" s="18"/>
      <c r="Q23" s="24" t="s">
        <v>40</v>
      </c>
    </row>
    <row r="24" spans="1:17" s="2" customFormat="1" ht="78" customHeight="1" x14ac:dyDescent="0.3">
      <c r="A24" s="11">
        <v>14</v>
      </c>
      <c r="B24" s="35" t="s">
        <v>53</v>
      </c>
      <c r="C24" s="11" t="s">
        <v>38</v>
      </c>
      <c r="D24" s="12">
        <v>59.5</v>
      </c>
      <c r="E24" s="12">
        <v>145.44200000000001</v>
      </c>
      <c r="F24" s="12">
        <v>83.046999999999997</v>
      </c>
      <c r="G24" s="18">
        <f>SUM(D24:F24)</f>
        <v>287.98900000000003</v>
      </c>
      <c r="H24" s="23">
        <v>0</v>
      </c>
      <c r="I24" s="23">
        <f>G24</f>
        <v>287.98900000000003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37" t="s">
        <v>61</v>
      </c>
    </row>
    <row r="25" spans="1:17" s="2" customFormat="1" ht="78" customHeight="1" x14ac:dyDescent="0.3">
      <c r="A25" s="11">
        <v>15</v>
      </c>
      <c r="B25" s="35" t="s">
        <v>54</v>
      </c>
      <c r="C25" s="11" t="s">
        <v>38</v>
      </c>
      <c r="D25" s="12">
        <v>0</v>
      </c>
      <c r="E25" s="12">
        <v>19.404</v>
      </c>
      <c r="F25" s="12">
        <v>13.24</v>
      </c>
      <c r="G25" s="18">
        <f>SUM(D25:F25)</f>
        <v>32.643999999999998</v>
      </c>
      <c r="H25" s="23">
        <v>0</v>
      </c>
      <c r="I25" s="23">
        <f>G25</f>
        <v>32.643999999999998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37" t="s">
        <v>60</v>
      </c>
    </row>
    <row r="26" spans="1:17" s="2" customFormat="1" ht="87.75" customHeight="1" x14ac:dyDescent="0.3">
      <c r="A26" s="48" t="s">
        <v>35</v>
      </c>
      <c r="B26" s="50"/>
      <c r="C26" s="14"/>
      <c r="D26" s="18">
        <f t="shared" ref="D26:P26" si="2">SUM(D11:D25)</f>
        <v>222.673</v>
      </c>
      <c r="E26" s="18">
        <f t="shared" si="2"/>
        <v>3410.7200000000003</v>
      </c>
      <c r="F26" s="18">
        <f t="shared" si="2"/>
        <v>1671.7700000000002</v>
      </c>
      <c r="G26" s="18">
        <f t="shared" si="2"/>
        <v>5305.1630000000005</v>
      </c>
      <c r="H26" s="20">
        <f t="shared" si="2"/>
        <v>207487.59999999998</v>
      </c>
      <c r="I26" s="18">
        <f t="shared" si="2"/>
        <v>5305.1630000000005</v>
      </c>
      <c r="J26" s="18">
        <f t="shared" si="2"/>
        <v>0</v>
      </c>
      <c r="K26" s="18">
        <f t="shared" si="2"/>
        <v>0</v>
      </c>
      <c r="L26" s="18">
        <f t="shared" si="2"/>
        <v>0</v>
      </c>
      <c r="M26" s="18">
        <f t="shared" si="2"/>
        <v>0</v>
      </c>
      <c r="N26" s="18">
        <f t="shared" si="2"/>
        <v>0</v>
      </c>
      <c r="O26" s="18">
        <f t="shared" si="2"/>
        <v>0</v>
      </c>
      <c r="P26" s="18">
        <f t="shared" si="2"/>
        <v>207487.59999999998</v>
      </c>
      <c r="Q26" s="26"/>
    </row>
    <row r="27" spans="1:17" s="5" customFormat="1" ht="30" customHeight="1" x14ac:dyDescent="0.25">
      <c r="A27" s="48" t="s">
        <v>22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50"/>
    </row>
    <row r="28" spans="1:17" s="7" customFormat="1" ht="125.25" customHeight="1" x14ac:dyDescent="0.25">
      <c r="A28" s="17">
        <v>1</v>
      </c>
      <c r="B28" s="6" t="s">
        <v>29</v>
      </c>
      <c r="C28" s="14" t="s">
        <v>26</v>
      </c>
      <c r="D28" s="27">
        <v>0</v>
      </c>
      <c r="E28" s="12">
        <v>150.536</v>
      </c>
      <c r="F28" s="12">
        <v>41.180999999999997</v>
      </c>
      <c r="G28" s="23">
        <f>SUM(D28:F28)</f>
        <v>191.71699999999998</v>
      </c>
      <c r="H28" s="28">
        <v>29737.5</v>
      </c>
      <c r="I28" s="23">
        <v>191.71700000000001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8">
        <v>29737.5</v>
      </c>
      <c r="Q28" s="36" t="s">
        <v>33</v>
      </c>
    </row>
    <row r="29" spans="1:17" ht="122.25" customHeight="1" x14ac:dyDescent="0.3">
      <c r="A29" s="17">
        <v>2</v>
      </c>
      <c r="B29" s="6" t="s">
        <v>28</v>
      </c>
      <c r="C29" s="11" t="s">
        <v>30</v>
      </c>
      <c r="D29" s="27">
        <v>0</v>
      </c>
      <c r="E29" s="12">
        <v>0</v>
      </c>
      <c r="F29" s="12">
        <v>13.1</v>
      </c>
      <c r="G29" s="23">
        <f>SUM(D29:F29)</f>
        <v>13.1</v>
      </c>
      <c r="H29" s="22">
        <v>0</v>
      </c>
      <c r="I29" s="23">
        <v>13.1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4" t="s">
        <v>31</v>
      </c>
    </row>
    <row r="30" spans="1:17" ht="75.75" customHeight="1" x14ac:dyDescent="0.3">
      <c r="A30" s="17">
        <v>3</v>
      </c>
      <c r="B30" s="6" t="s">
        <v>46</v>
      </c>
      <c r="C30" s="11" t="s">
        <v>38</v>
      </c>
      <c r="D30" s="27">
        <v>0</v>
      </c>
      <c r="E30" s="12">
        <v>574.25300000000004</v>
      </c>
      <c r="F30" s="12">
        <v>40.42</v>
      </c>
      <c r="G30" s="23">
        <f t="shared" ref="G30:G32" si="3">SUM(D30:F30)</f>
        <v>614.673</v>
      </c>
      <c r="H30" s="22">
        <v>0</v>
      </c>
      <c r="I30" s="23">
        <f>G30</f>
        <v>614.673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37" t="s">
        <v>59</v>
      </c>
    </row>
    <row r="31" spans="1:17" ht="87.75" customHeight="1" x14ac:dyDescent="0.3">
      <c r="A31" s="17">
        <v>4</v>
      </c>
      <c r="B31" s="6" t="s">
        <v>47</v>
      </c>
      <c r="C31" s="11" t="s">
        <v>38</v>
      </c>
      <c r="D31" s="27">
        <v>0</v>
      </c>
      <c r="E31" s="12">
        <v>313.517</v>
      </c>
      <c r="F31" s="12">
        <v>422.07299999999998</v>
      </c>
      <c r="G31" s="23">
        <f t="shared" si="3"/>
        <v>735.58999999999992</v>
      </c>
      <c r="H31" s="22">
        <v>0</v>
      </c>
      <c r="I31" s="23">
        <f>G31</f>
        <v>735.58999999999992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4" t="s">
        <v>40</v>
      </c>
    </row>
    <row r="32" spans="1:17" ht="77.25" customHeight="1" x14ac:dyDescent="0.3">
      <c r="A32" s="17">
        <v>5</v>
      </c>
      <c r="B32" s="6" t="s">
        <v>48</v>
      </c>
      <c r="C32" s="11" t="s">
        <v>38</v>
      </c>
      <c r="D32" s="27">
        <v>0</v>
      </c>
      <c r="E32" s="12">
        <v>34.817</v>
      </c>
      <c r="F32" s="12">
        <v>130.285</v>
      </c>
      <c r="G32" s="23">
        <f t="shared" si="3"/>
        <v>165.102</v>
      </c>
      <c r="H32" s="22">
        <v>0</v>
      </c>
      <c r="I32" s="23">
        <f>G32</f>
        <v>165.102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4" t="s">
        <v>40</v>
      </c>
    </row>
    <row r="33" spans="1:17" s="34" customFormat="1" ht="77.25" customHeight="1" x14ac:dyDescent="0.3">
      <c r="A33" s="17">
        <v>6</v>
      </c>
      <c r="B33" s="6" t="s">
        <v>52</v>
      </c>
      <c r="C33" s="11" t="s">
        <v>38</v>
      </c>
      <c r="D33" s="27">
        <v>0</v>
      </c>
      <c r="E33" s="12">
        <v>0</v>
      </c>
      <c r="F33" s="12">
        <v>128.75</v>
      </c>
      <c r="G33" s="23">
        <f>SUM(D33:F33)</f>
        <v>128.75</v>
      </c>
      <c r="H33" s="23">
        <v>0</v>
      </c>
      <c r="I33" s="23">
        <f>G33</f>
        <v>128.75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4" t="s">
        <v>40</v>
      </c>
    </row>
    <row r="34" spans="1:17" ht="48.75" customHeight="1" x14ac:dyDescent="0.3">
      <c r="A34" s="48" t="s">
        <v>36</v>
      </c>
      <c r="B34" s="50"/>
      <c r="C34" s="38"/>
      <c r="D34" s="29">
        <f>SUM(D28:D33)</f>
        <v>0</v>
      </c>
      <c r="E34" s="29">
        <f t="shared" ref="E34:P34" si="4">SUM(E28:E33)</f>
        <v>1073.123</v>
      </c>
      <c r="F34" s="29">
        <f t="shared" si="4"/>
        <v>775.80899999999997</v>
      </c>
      <c r="G34" s="29">
        <f t="shared" si="4"/>
        <v>1848.932</v>
      </c>
      <c r="H34" s="40">
        <f t="shared" si="4"/>
        <v>29737.5</v>
      </c>
      <c r="I34" s="29">
        <f t="shared" si="4"/>
        <v>1848.932</v>
      </c>
      <c r="J34" s="29">
        <f t="shared" si="4"/>
        <v>0</v>
      </c>
      <c r="K34" s="29">
        <f t="shared" si="4"/>
        <v>0</v>
      </c>
      <c r="L34" s="29">
        <f t="shared" si="4"/>
        <v>0</v>
      </c>
      <c r="M34" s="29">
        <f t="shared" si="4"/>
        <v>0</v>
      </c>
      <c r="N34" s="29">
        <f t="shared" si="4"/>
        <v>0</v>
      </c>
      <c r="O34" s="29">
        <f t="shared" si="4"/>
        <v>0</v>
      </c>
      <c r="P34" s="29">
        <f t="shared" si="4"/>
        <v>29737.5</v>
      </c>
      <c r="Q34" s="30"/>
    </row>
    <row r="35" spans="1:17" ht="37.5" customHeight="1" x14ac:dyDescent="0.3">
      <c r="A35" s="48" t="s">
        <v>37</v>
      </c>
      <c r="B35" s="50"/>
      <c r="C35" s="31"/>
      <c r="D35" s="32">
        <f>D26+D34</f>
        <v>222.673</v>
      </c>
      <c r="E35" s="32">
        <f t="shared" ref="E35:P35" si="5">E26+E34</f>
        <v>4483.8430000000008</v>
      </c>
      <c r="F35" s="32">
        <f t="shared" si="5"/>
        <v>2447.5790000000002</v>
      </c>
      <c r="G35" s="33">
        <f t="shared" si="5"/>
        <v>7154.0950000000003</v>
      </c>
      <c r="H35" s="39">
        <f t="shared" si="5"/>
        <v>237225.09999999998</v>
      </c>
      <c r="I35" s="33">
        <f t="shared" si="5"/>
        <v>7154.0950000000003</v>
      </c>
      <c r="J35" s="32">
        <f t="shared" si="5"/>
        <v>0</v>
      </c>
      <c r="K35" s="32">
        <f t="shared" si="5"/>
        <v>0</v>
      </c>
      <c r="L35" s="32">
        <f t="shared" si="5"/>
        <v>0</v>
      </c>
      <c r="M35" s="32">
        <f t="shared" si="5"/>
        <v>0</v>
      </c>
      <c r="N35" s="32">
        <f t="shared" si="5"/>
        <v>0</v>
      </c>
      <c r="O35" s="32">
        <f t="shared" si="5"/>
        <v>0</v>
      </c>
      <c r="P35" s="33">
        <f t="shared" si="5"/>
        <v>237225.09999999998</v>
      </c>
      <c r="Q35" s="31"/>
    </row>
    <row r="36" spans="1:17" x14ac:dyDescent="0.3">
      <c r="E36" s="47"/>
      <c r="F36" s="47"/>
      <c r="G36" s="47"/>
      <c r="H36" s="8"/>
      <c r="I36" s="8"/>
      <c r="J36" s="8"/>
      <c r="K36" s="8"/>
      <c r="L36" s="8"/>
      <c r="M36" s="8"/>
      <c r="N36" s="8"/>
      <c r="O36" s="8"/>
      <c r="P36" s="8"/>
    </row>
    <row r="37" spans="1:17" x14ac:dyDescent="0.3">
      <c r="E37" s="42"/>
      <c r="F37" s="42"/>
      <c r="G37" s="42"/>
      <c r="H37" s="4"/>
      <c r="I37" s="4"/>
      <c r="J37" s="4"/>
      <c r="K37" s="4"/>
      <c r="L37" s="4"/>
      <c r="M37" s="4"/>
      <c r="N37" s="4"/>
      <c r="O37" s="4"/>
      <c r="P37" s="4"/>
    </row>
  </sheetData>
  <mergeCells count="28">
    <mergeCell ref="A26:B26"/>
    <mergeCell ref="A34:B34"/>
    <mergeCell ref="A35:B35"/>
    <mergeCell ref="A10:Q10"/>
    <mergeCell ref="A27:Q27"/>
    <mergeCell ref="E37:G37"/>
    <mergeCell ref="E36:G36"/>
    <mergeCell ref="I5:P5"/>
    <mergeCell ref="Q5:Q8"/>
    <mergeCell ref="D6:G6"/>
    <mergeCell ref="H6:H8"/>
    <mergeCell ref="I6:L6"/>
    <mergeCell ref="M6:M7"/>
    <mergeCell ref="N6:N7"/>
    <mergeCell ref="O6:P7"/>
    <mergeCell ref="D7:D8"/>
    <mergeCell ref="E7:E8"/>
    <mergeCell ref="F7:F8"/>
    <mergeCell ref="G7:G8"/>
    <mergeCell ref="I7:J7"/>
    <mergeCell ref="K7:L7"/>
    <mergeCell ref="A1:Q1"/>
    <mergeCell ref="A2:Q2"/>
    <mergeCell ref="A5:A8"/>
    <mergeCell ref="B5:B8"/>
    <mergeCell ref="C5:C8"/>
    <mergeCell ref="D5:H5"/>
    <mergeCell ref="A3:Q3"/>
  </mergeCells>
  <pageMargins left="0.31496062992125984" right="0.31496062992125984" top="0.55118110236220474" bottom="0.55118110236220474" header="0.31496062992125984" footer="0.31496062992125984"/>
  <pageSetup paperSize="9" scale="55" orientation="landscape" horizontalDpi="300" verticalDpi="300" r:id="rId1"/>
  <headerFooter>
    <oddFooter>Page &amp;P of &amp;N</oddFooter>
  </headerFooter>
  <ignoredErrors>
    <ignoredError sqref="G21 I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2025-06-26T07:35:06Z</cp:lastPrinted>
  <dcterms:created xsi:type="dcterms:W3CDTF">2025-05-23T01:40:27Z</dcterms:created>
  <dcterms:modified xsi:type="dcterms:W3CDTF">2025-06-26T07:36:08Z</dcterms:modified>
</cp:coreProperties>
</file>